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andguilds-my.sharepoint.com/personal/maricel_samson_cityandguilds_com/Documents/Desktop/"/>
    </mc:Choice>
  </mc:AlternateContent>
  <xr:revisionPtr revIDLastSave="0" documentId="8_{AF06B346-2957-4553-B8EB-15B192E6DFCA}" xr6:coauthVersionLast="47" xr6:coauthVersionMax="47" xr10:uidLastSave="{00000000-0000-0000-0000-000000000000}"/>
  <bookViews>
    <workbookView xWindow="-110" yWindow="-110" windowWidth="19420" windowHeight="10420" activeTab="3" xr2:uid="{EE4E1E9A-E9EB-4648-A5C7-7C36C66B3DC7}"/>
  </bookViews>
  <sheets>
    <sheet name="AoN Resit Data" sheetId="1" r:id="rId1"/>
    <sheet name="AoN Period Dates" sheetId="2" r:id="rId2"/>
    <sheet name=" Comms Resit Data" sheetId="3" r:id="rId3"/>
    <sheet name="Comms Period Dat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3" l="1"/>
  <c r="O16" i="3"/>
  <c r="K16" i="3"/>
  <c r="J16" i="3"/>
  <c r="O7" i="3"/>
  <c r="J7" i="3"/>
  <c r="D7" i="3"/>
  <c r="O25" i="3" l="1"/>
  <c r="N25" i="3"/>
  <c r="M25" i="3"/>
  <c r="L25" i="3"/>
  <c r="K25" i="3"/>
  <c r="H25" i="3"/>
  <c r="G25" i="3"/>
  <c r="F25" i="3"/>
  <c r="E25" i="3"/>
  <c r="D25" i="3"/>
  <c r="N16" i="3"/>
  <c r="M16" i="3"/>
  <c r="L16" i="3"/>
  <c r="I16" i="3"/>
  <c r="H16" i="3"/>
  <c r="G16" i="3"/>
  <c r="F16" i="3"/>
  <c r="E16" i="3"/>
  <c r="D16" i="3"/>
  <c r="E7" i="3" l="1"/>
  <c r="F7" i="3"/>
  <c r="G7" i="3"/>
  <c r="H7" i="3"/>
  <c r="I7" i="3"/>
  <c r="K7" i="3"/>
  <c r="L7" i="3"/>
  <c r="M7" i="3"/>
  <c r="N7" i="3"/>
  <c r="K27" i="1"/>
  <c r="G27" i="1"/>
  <c r="E27" i="1"/>
  <c r="M17" i="1"/>
  <c r="K17" i="1"/>
  <c r="I17" i="1"/>
  <c r="G17" i="1"/>
  <c r="E17" i="1"/>
  <c r="O7" i="1"/>
  <c r="M7" i="1"/>
  <c r="K7" i="1"/>
  <c r="I7" i="1"/>
  <c r="G7" i="1"/>
  <c r="E7" i="1"/>
  <c r="J27" i="1"/>
  <c r="N27" i="1"/>
  <c r="L27" i="1"/>
  <c r="I27" i="1"/>
  <c r="H27" i="1"/>
  <c r="F27" i="1"/>
  <c r="D27" i="1"/>
  <c r="O17" i="1"/>
  <c r="N17" i="1"/>
  <c r="L17" i="1"/>
  <c r="H17" i="1"/>
  <c r="F17" i="1"/>
  <c r="D17" i="1"/>
  <c r="N7" i="1"/>
  <c r="L7" i="1"/>
  <c r="H7" i="1"/>
  <c r="F7" i="1"/>
  <c r="D7" i="1"/>
</calcChain>
</file>

<file path=xl/sharedStrings.xml><?xml version="1.0" encoding="utf-8"?>
<sst xmlns="http://schemas.openxmlformats.org/spreadsheetml/2006/main" count="179" uniqueCount="26">
  <si>
    <t>Attempt number</t>
  </si>
  <si>
    <t>Qualification</t>
  </si>
  <si>
    <t>Level</t>
  </si>
  <si>
    <t>n</t>
  </si>
  <si>
    <t>% pass</t>
  </si>
  <si>
    <t>L1</t>
  </si>
  <si>
    <t>L2</t>
  </si>
  <si>
    <t>L3</t>
  </si>
  <si>
    <t>P12</t>
  </si>
  <si>
    <t>P13</t>
  </si>
  <si>
    <t xml:space="preserve">Total </t>
  </si>
  <si>
    <t>Period</t>
  </si>
  <si>
    <t>6 or more</t>
  </si>
  <si>
    <t>Dates Covered</t>
  </si>
  <si>
    <t>Period 12</t>
  </si>
  <si>
    <t>Period 13</t>
  </si>
  <si>
    <t>01/05/2023- 31/10/2023</t>
  </si>
  <si>
    <t>01/11/2023-29/02/2024</t>
  </si>
  <si>
    <t>01/03/2024-31/05/2024</t>
  </si>
  <si>
    <t>Period 14*</t>
  </si>
  <si>
    <t xml:space="preserve">*The additional time for EAONS L2 and L3 confirmatory tests took effect at the start of Period 14. </t>
  </si>
  <si>
    <t>P14*</t>
  </si>
  <si>
    <t>Essential Application of Number Skills</t>
  </si>
  <si>
    <t>P14</t>
  </si>
  <si>
    <t xml:space="preserve">Essential Communication Skills </t>
  </si>
  <si>
    <t>Period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</si>
</sst>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left"/>
    </xf>
    <xf numFmtId="0" fontId="0" fillId="0" borderId="2" xfId="0" applyBorder="1"/>
    <xf numFmtId="10" fontId="0" fillId="0" borderId="2" xfId="0" applyNumberFormat="1" applyBorder="1"/>
    <xf numFmtId="9" fontId="0" fillId="0" borderId="2" xfId="0" applyNumberFormat="1" applyBorder="1"/>
    <xf numFmtId="164" fontId="3" fillId="0" borderId="8" xfId="1" applyNumberFormat="1" applyFont="1" applyBorder="1" applyAlignment="1">
      <alignment horizontal="right"/>
    </xf>
    <xf numFmtId="0" fontId="0" fillId="0" borderId="6" xfId="0" applyBorder="1"/>
    <xf numFmtId="0" fontId="2" fillId="0" borderId="10" xfId="0" applyFont="1" applyBorder="1"/>
    <xf numFmtId="10" fontId="2" fillId="0" borderId="9" xfId="0" applyNumberFormat="1" applyFont="1" applyBorder="1"/>
    <xf numFmtId="10" fontId="2" fillId="0" borderId="9" xfId="1" applyNumberFormat="1" applyFont="1" applyBorder="1"/>
    <xf numFmtId="1" fontId="2" fillId="0" borderId="10" xfId="0" applyNumberFormat="1" applyFont="1" applyBorder="1"/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left" wrapText="1"/>
    </xf>
    <xf numFmtId="1" fontId="2" fillId="0" borderId="11" xfId="0" applyNumberFormat="1" applyFont="1" applyBorder="1"/>
    <xf numFmtId="0" fontId="2" fillId="0" borderId="12" xfId="0" applyFont="1" applyBorder="1"/>
    <xf numFmtId="0" fontId="0" fillId="0" borderId="12" xfId="0" applyBorder="1"/>
    <xf numFmtId="0" fontId="2" fillId="0" borderId="12" xfId="0" applyFont="1" applyBorder="1" applyAlignment="1">
      <alignment horizontal="left" wrapText="1"/>
    </xf>
    <xf numFmtId="0" fontId="3" fillId="0" borderId="12" xfId="0" applyFont="1" applyBorder="1"/>
    <xf numFmtId="0" fontId="3" fillId="0" borderId="12" xfId="0" applyFont="1" applyBorder="1" applyAlignment="1">
      <alignment horizontal="left"/>
    </xf>
    <xf numFmtId="10" fontId="0" fillId="0" borderId="2" xfId="1" applyNumberFormat="1" applyFont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right" vertical="top" wrapText="1"/>
    </xf>
    <xf numFmtId="0" fontId="3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CE589-694D-4BBE-BFFC-D4D94E145356}">
  <dimension ref="A1:O27"/>
  <sheetViews>
    <sheetView zoomScale="80" zoomScaleNormal="80" workbookViewId="0">
      <selection activeCell="D35" sqref="D35"/>
    </sheetView>
  </sheetViews>
  <sheetFormatPr defaultRowHeight="14.5" x14ac:dyDescent="0.35"/>
  <cols>
    <col min="1" max="1" width="34.90625" customWidth="1"/>
    <col min="5" max="5" width="9.08984375" bestFit="1" customWidth="1"/>
    <col min="10" max="10" width="10.54296875" bestFit="1" customWidth="1"/>
    <col min="12" max="12" width="10.54296875" bestFit="1" customWidth="1"/>
    <col min="14" max="14" width="10.54296875" bestFit="1" customWidth="1"/>
    <col min="15" max="15" width="12.36328125" customWidth="1"/>
  </cols>
  <sheetData>
    <row r="1" spans="1:15" x14ac:dyDescent="0.35">
      <c r="A1" s="17"/>
      <c r="B1" s="12"/>
      <c r="C1" s="18"/>
      <c r="D1" s="35" t="s">
        <v>0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</row>
    <row r="2" spans="1:15" x14ac:dyDescent="0.35">
      <c r="A2" s="4"/>
      <c r="C2" s="19"/>
      <c r="D2" s="33">
        <v>1</v>
      </c>
      <c r="E2" s="34"/>
      <c r="F2" s="33">
        <v>2</v>
      </c>
      <c r="G2" s="34"/>
      <c r="H2" s="33">
        <v>3</v>
      </c>
      <c r="I2" s="34"/>
      <c r="J2" s="33">
        <v>4</v>
      </c>
      <c r="K2" s="34"/>
      <c r="L2" s="33">
        <v>5</v>
      </c>
      <c r="M2" s="34"/>
      <c r="N2" s="28" t="s">
        <v>12</v>
      </c>
      <c r="O2" s="29"/>
    </row>
    <row r="3" spans="1:15" x14ac:dyDescent="0.35">
      <c r="A3" s="20" t="s">
        <v>1</v>
      </c>
      <c r="B3" s="1" t="s">
        <v>2</v>
      </c>
      <c r="C3" s="1" t="s">
        <v>11</v>
      </c>
      <c r="D3" s="2" t="s">
        <v>3</v>
      </c>
      <c r="E3" s="3" t="s">
        <v>4</v>
      </c>
      <c r="F3" s="2" t="s">
        <v>3</v>
      </c>
      <c r="G3" s="3" t="s">
        <v>4</v>
      </c>
      <c r="H3" s="2" t="s">
        <v>3</v>
      </c>
      <c r="I3" s="3" t="s">
        <v>4</v>
      </c>
      <c r="J3" s="2" t="s">
        <v>3</v>
      </c>
      <c r="K3" s="3" t="s">
        <v>4</v>
      </c>
      <c r="L3" s="2" t="s">
        <v>3</v>
      </c>
      <c r="M3" s="3" t="s">
        <v>4</v>
      </c>
      <c r="N3" s="2" t="s">
        <v>3</v>
      </c>
      <c r="O3" s="11" t="s">
        <v>4</v>
      </c>
    </row>
    <row r="4" spans="1:15" x14ac:dyDescent="0.35">
      <c r="A4" s="5" t="s">
        <v>22</v>
      </c>
      <c r="B4" s="6" t="s">
        <v>5</v>
      </c>
      <c r="C4" s="7" t="s">
        <v>8</v>
      </c>
      <c r="D4">
        <v>1644</v>
      </c>
      <c r="E4" s="9">
        <v>0.76900000000000002</v>
      </c>
      <c r="F4">
        <v>163</v>
      </c>
      <c r="G4" s="9">
        <v>0.53400000000000003</v>
      </c>
      <c r="H4">
        <v>34</v>
      </c>
      <c r="I4" s="9">
        <v>0.32400000000000001</v>
      </c>
      <c r="J4">
        <v>4</v>
      </c>
      <c r="K4" s="9">
        <v>0</v>
      </c>
      <c r="L4">
        <v>4</v>
      </c>
      <c r="M4" s="10">
        <v>0.25</v>
      </c>
      <c r="N4" s="4">
        <v>4</v>
      </c>
      <c r="O4" s="10">
        <v>0</v>
      </c>
    </row>
    <row r="5" spans="1:15" x14ac:dyDescent="0.35">
      <c r="A5" s="5" t="s">
        <v>22</v>
      </c>
      <c r="B5" s="6" t="s">
        <v>5</v>
      </c>
      <c r="C5" s="7" t="s">
        <v>9</v>
      </c>
      <c r="D5">
        <v>1412</v>
      </c>
      <c r="E5" s="9">
        <v>0.73499999999999999</v>
      </c>
      <c r="F5">
        <v>37</v>
      </c>
      <c r="G5" s="9">
        <v>0.67600000000000005</v>
      </c>
      <c r="H5">
        <v>9</v>
      </c>
      <c r="I5" s="9">
        <v>0.77800000000000002</v>
      </c>
      <c r="J5">
        <v>0</v>
      </c>
      <c r="K5" s="8"/>
      <c r="L5">
        <v>0</v>
      </c>
      <c r="M5" s="8"/>
      <c r="N5" s="4">
        <v>0</v>
      </c>
      <c r="O5" s="8"/>
    </row>
    <row r="6" spans="1:15" x14ac:dyDescent="0.35">
      <c r="A6" s="5" t="s">
        <v>22</v>
      </c>
      <c r="B6" s="6" t="s">
        <v>5</v>
      </c>
      <c r="C6" s="7" t="s">
        <v>21</v>
      </c>
      <c r="D6">
        <v>3341</v>
      </c>
      <c r="E6" s="9">
        <v>0.71599999999999997</v>
      </c>
      <c r="F6">
        <v>317</v>
      </c>
      <c r="G6" s="9">
        <v>0.47</v>
      </c>
      <c r="H6">
        <v>87</v>
      </c>
      <c r="I6" s="9">
        <v>0.41399999999999998</v>
      </c>
      <c r="J6">
        <v>19</v>
      </c>
      <c r="K6" s="9">
        <v>0.21099999999999999</v>
      </c>
      <c r="L6">
        <v>5</v>
      </c>
      <c r="M6" s="9">
        <v>0.4</v>
      </c>
      <c r="N6" s="4">
        <v>3</v>
      </c>
      <c r="O6" s="9">
        <v>0.66700000000000004</v>
      </c>
    </row>
    <row r="7" spans="1:15" x14ac:dyDescent="0.35">
      <c r="A7" s="30" t="s">
        <v>10</v>
      </c>
      <c r="B7" s="31"/>
      <c r="C7" s="32"/>
      <c r="D7" s="13">
        <f>SUM(D4:D6)</f>
        <v>6397</v>
      </c>
      <c r="E7" s="14">
        <f>SUM(E4:E6)/3</f>
        <v>0.73999999999999988</v>
      </c>
      <c r="F7" s="13">
        <f>SUM(F4:F6)</f>
        <v>517</v>
      </c>
      <c r="G7" s="14">
        <f>SUM(G4:G6)/3</f>
        <v>0.55999999999999994</v>
      </c>
      <c r="H7" s="13">
        <f>SUM(H4:H6)</f>
        <v>130</v>
      </c>
      <c r="I7" s="15">
        <f>SUM(I4:I6)/3</f>
        <v>0.5053333333333333</v>
      </c>
      <c r="J7" s="16">
        <v>37</v>
      </c>
      <c r="K7" s="15">
        <f>SUM(K4:K6)/2</f>
        <v>0.1055</v>
      </c>
      <c r="L7" s="16">
        <f>SUM(L4:L6)</f>
        <v>9</v>
      </c>
      <c r="M7" s="15">
        <f>SUM(M4:M6)/2</f>
        <v>0.32500000000000001</v>
      </c>
      <c r="N7" s="21">
        <f>SUM(N4:N6)</f>
        <v>7</v>
      </c>
      <c r="O7" s="15">
        <f>SUM(O4:O6)/2</f>
        <v>0.33350000000000002</v>
      </c>
    </row>
    <row r="11" spans="1:15" x14ac:dyDescent="0.35">
      <c r="A11" s="17"/>
      <c r="B11" s="12"/>
      <c r="C11" s="18"/>
      <c r="D11" s="35" t="s">
        <v>0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5" x14ac:dyDescent="0.35">
      <c r="A12" s="4"/>
      <c r="C12" s="19"/>
      <c r="D12" s="33">
        <v>1</v>
      </c>
      <c r="E12" s="34"/>
      <c r="F12" s="33">
        <v>2</v>
      </c>
      <c r="G12" s="34"/>
      <c r="H12" s="33">
        <v>3</v>
      </c>
      <c r="I12" s="34"/>
      <c r="J12" s="33">
        <v>4</v>
      </c>
      <c r="K12" s="34"/>
      <c r="L12" s="33">
        <v>5</v>
      </c>
      <c r="M12" s="34"/>
      <c r="N12" s="28" t="s">
        <v>12</v>
      </c>
      <c r="O12" s="29"/>
    </row>
    <row r="13" spans="1:15" x14ac:dyDescent="0.35">
      <c r="A13" s="20" t="s">
        <v>1</v>
      </c>
      <c r="B13" s="1" t="s">
        <v>2</v>
      </c>
      <c r="C13" s="1" t="s">
        <v>11</v>
      </c>
      <c r="D13" s="2" t="s">
        <v>3</v>
      </c>
      <c r="E13" s="3" t="s">
        <v>4</v>
      </c>
      <c r="F13" s="2" t="s">
        <v>3</v>
      </c>
      <c r="G13" s="3" t="s">
        <v>4</v>
      </c>
      <c r="H13" s="2" t="s">
        <v>3</v>
      </c>
      <c r="I13" s="3" t="s">
        <v>4</v>
      </c>
      <c r="J13" s="2" t="s">
        <v>3</v>
      </c>
      <c r="K13" s="3" t="s">
        <v>4</v>
      </c>
      <c r="L13" s="2" t="s">
        <v>3</v>
      </c>
      <c r="M13" s="3" t="s">
        <v>4</v>
      </c>
      <c r="N13" s="2" t="s">
        <v>3</v>
      </c>
      <c r="O13" s="11" t="s">
        <v>4</v>
      </c>
    </row>
    <row r="14" spans="1:15" x14ac:dyDescent="0.35">
      <c r="A14" s="5" t="s">
        <v>22</v>
      </c>
      <c r="B14" s="6" t="s">
        <v>6</v>
      </c>
      <c r="C14" s="7" t="s">
        <v>8</v>
      </c>
      <c r="D14">
        <v>2526</v>
      </c>
      <c r="E14" s="9">
        <v>0.627</v>
      </c>
      <c r="F14">
        <v>336</v>
      </c>
      <c r="G14" s="9">
        <v>0.57999999999999996</v>
      </c>
      <c r="H14">
        <v>71</v>
      </c>
      <c r="I14" s="9">
        <v>0.39400000000000002</v>
      </c>
      <c r="J14">
        <v>32</v>
      </c>
      <c r="K14" s="9">
        <v>0.312</v>
      </c>
      <c r="L14">
        <v>21</v>
      </c>
      <c r="M14" s="9">
        <v>0.28599999999999998</v>
      </c>
      <c r="N14" s="4">
        <v>7</v>
      </c>
      <c r="O14" s="9">
        <v>0.57099999999999995</v>
      </c>
    </row>
    <row r="15" spans="1:15" x14ac:dyDescent="0.35">
      <c r="A15" s="5" t="s">
        <v>22</v>
      </c>
      <c r="B15" s="6" t="s">
        <v>6</v>
      </c>
      <c r="C15" s="7" t="s">
        <v>9</v>
      </c>
      <c r="D15">
        <v>1834</v>
      </c>
      <c r="E15" s="9">
        <v>0.61699999999999999</v>
      </c>
      <c r="F15">
        <v>142</v>
      </c>
      <c r="G15" s="9">
        <v>0.45100000000000001</v>
      </c>
      <c r="H15">
        <v>49</v>
      </c>
      <c r="I15" s="9">
        <v>0.42899999999999999</v>
      </c>
      <c r="J15">
        <v>18</v>
      </c>
      <c r="K15" s="9">
        <v>0.44400000000000001</v>
      </c>
      <c r="L15">
        <v>4</v>
      </c>
      <c r="M15" s="10">
        <v>0.25</v>
      </c>
      <c r="N15" s="4">
        <v>11</v>
      </c>
      <c r="O15" s="9">
        <v>0</v>
      </c>
    </row>
    <row r="16" spans="1:15" x14ac:dyDescent="0.35">
      <c r="A16" s="5" t="s">
        <v>22</v>
      </c>
      <c r="B16" s="6" t="s">
        <v>6</v>
      </c>
      <c r="C16" s="7" t="s">
        <v>21</v>
      </c>
      <c r="D16">
        <v>4388</v>
      </c>
      <c r="E16" s="9">
        <v>0.63300000000000001</v>
      </c>
      <c r="F16">
        <v>443</v>
      </c>
      <c r="G16" s="9">
        <v>0.47399999999999998</v>
      </c>
      <c r="H16">
        <v>147</v>
      </c>
      <c r="I16" s="9">
        <v>0.39500000000000002</v>
      </c>
      <c r="J16">
        <v>53</v>
      </c>
      <c r="K16" s="9">
        <v>0.39600000000000002</v>
      </c>
      <c r="L16">
        <v>24</v>
      </c>
      <c r="M16" s="9">
        <v>0.20799999999999999</v>
      </c>
      <c r="N16" s="4">
        <v>26</v>
      </c>
      <c r="O16" s="9">
        <v>0.26900000000000002</v>
      </c>
    </row>
    <row r="17" spans="1:15" x14ac:dyDescent="0.35">
      <c r="A17" s="30" t="s">
        <v>10</v>
      </c>
      <c r="B17" s="31"/>
      <c r="C17" s="32"/>
      <c r="D17" s="13">
        <f>SUM(D14:D16)</f>
        <v>8748</v>
      </c>
      <c r="E17" s="14">
        <f>SUM(E14:E16)/3</f>
        <v>0.6256666666666667</v>
      </c>
      <c r="F17" s="13">
        <f>SUM(F14:F16)</f>
        <v>921</v>
      </c>
      <c r="G17" s="14">
        <f>SUM(G14:G16)/3</f>
        <v>0.50166666666666659</v>
      </c>
      <c r="H17" s="13">
        <f>SUM(H14:H16)</f>
        <v>267</v>
      </c>
      <c r="I17" s="15">
        <f>SUM(I14:I16)/3</f>
        <v>0.40599999999999997</v>
      </c>
      <c r="J17" s="16">
        <v>37</v>
      </c>
      <c r="K17" s="15">
        <f>SUM(K14:K16)/3</f>
        <v>0.38400000000000006</v>
      </c>
      <c r="L17" s="16">
        <f>SUM(L14:L16)</f>
        <v>49</v>
      </c>
      <c r="M17" s="15">
        <f>SUM(M14:M16)/3</f>
        <v>0.248</v>
      </c>
      <c r="N17" s="21">
        <f>SUM(N14:N16)</f>
        <v>44</v>
      </c>
      <c r="O17" s="15">
        <f>SUM(O14:O16)/3</f>
        <v>0.27999999999999997</v>
      </c>
    </row>
    <row r="21" spans="1:15" x14ac:dyDescent="0.35">
      <c r="A21" s="17"/>
      <c r="B21" s="12"/>
      <c r="C21" s="18"/>
      <c r="D21" s="35" t="s">
        <v>0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7"/>
    </row>
    <row r="22" spans="1:15" x14ac:dyDescent="0.35">
      <c r="A22" s="4"/>
      <c r="C22" s="19"/>
      <c r="D22" s="33">
        <v>1</v>
      </c>
      <c r="E22" s="34"/>
      <c r="F22" s="33">
        <v>2</v>
      </c>
      <c r="G22" s="34"/>
      <c r="H22" s="33">
        <v>3</v>
      </c>
      <c r="I22" s="34"/>
      <c r="J22" s="33">
        <v>4</v>
      </c>
      <c r="K22" s="34"/>
      <c r="L22" s="33">
        <v>5</v>
      </c>
      <c r="M22" s="34"/>
      <c r="N22" s="28" t="s">
        <v>12</v>
      </c>
      <c r="O22" s="29"/>
    </row>
    <row r="23" spans="1:15" x14ac:dyDescent="0.35">
      <c r="A23" s="20" t="s">
        <v>1</v>
      </c>
      <c r="B23" s="1" t="s">
        <v>2</v>
      </c>
      <c r="C23" s="1" t="s">
        <v>11</v>
      </c>
      <c r="D23" s="2" t="s">
        <v>3</v>
      </c>
      <c r="E23" s="3" t="s">
        <v>4</v>
      </c>
      <c r="F23" s="2" t="s">
        <v>3</v>
      </c>
      <c r="G23" s="3" t="s">
        <v>4</v>
      </c>
      <c r="H23" s="2" t="s">
        <v>3</v>
      </c>
      <c r="I23" s="3" t="s">
        <v>4</v>
      </c>
      <c r="J23" s="2" t="s">
        <v>3</v>
      </c>
      <c r="K23" s="3" t="s">
        <v>4</v>
      </c>
      <c r="L23" s="2" t="s">
        <v>3</v>
      </c>
      <c r="M23" s="3" t="s">
        <v>4</v>
      </c>
      <c r="N23" s="2" t="s">
        <v>3</v>
      </c>
      <c r="O23" s="11" t="s">
        <v>4</v>
      </c>
    </row>
    <row r="24" spans="1:15" x14ac:dyDescent="0.35">
      <c r="A24" s="5" t="s">
        <v>22</v>
      </c>
      <c r="B24" s="6" t="s">
        <v>7</v>
      </c>
      <c r="C24" s="7" t="s">
        <v>8</v>
      </c>
      <c r="D24">
        <v>55</v>
      </c>
      <c r="E24" s="9">
        <v>0.54</v>
      </c>
      <c r="F24">
        <v>6</v>
      </c>
      <c r="G24" s="9">
        <v>0.66700000000000004</v>
      </c>
      <c r="H24">
        <v>0</v>
      </c>
      <c r="I24" s="8"/>
      <c r="J24">
        <v>0</v>
      </c>
      <c r="K24" s="8"/>
      <c r="L24">
        <v>0</v>
      </c>
      <c r="M24" s="8"/>
      <c r="N24" s="4">
        <v>0</v>
      </c>
      <c r="O24" s="8"/>
    </row>
    <row r="25" spans="1:15" x14ac:dyDescent="0.35">
      <c r="A25" s="5" t="s">
        <v>22</v>
      </c>
      <c r="B25" s="6" t="s">
        <v>7</v>
      </c>
      <c r="C25" s="7" t="s">
        <v>9</v>
      </c>
      <c r="D25">
        <v>14</v>
      </c>
      <c r="E25" s="9">
        <v>0.28599999999999998</v>
      </c>
      <c r="F25">
        <v>1</v>
      </c>
      <c r="G25" s="10">
        <v>1</v>
      </c>
      <c r="H25">
        <v>0</v>
      </c>
      <c r="I25" s="8"/>
      <c r="J25">
        <v>0</v>
      </c>
      <c r="K25" s="8"/>
      <c r="L25">
        <v>0</v>
      </c>
      <c r="M25" s="8"/>
      <c r="N25" s="4">
        <v>0</v>
      </c>
      <c r="O25" s="8"/>
    </row>
    <row r="26" spans="1:15" x14ac:dyDescent="0.35">
      <c r="A26" s="5" t="s">
        <v>22</v>
      </c>
      <c r="B26" s="6" t="s">
        <v>7</v>
      </c>
      <c r="C26" s="7" t="s">
        <v>21</v>
      </c>
      <c r="D26">
        <v>34</v>
      </c>
      <c r="E26" s="9">
        <v>0.5</v>
      </c>
      <c r="F26">
        <v>4</v>
      </c>
      <c r="G26" s="9">
        <v>0.75</v>
      </c>
      <c r="H26">
        <v>0</v>
      </c>
      <c r="I26" s="9"/>
      <c r="J26">
        <v>1</v>
      </c>
      <c r="K26" s="9">
        <v>1</v>
      </c>
      <c r="L26">
        <v>0</v>
      </c>
      <c r="M26" s="9"/>
      <c r="N26" s="4">
        <v>0</v>
      </c>
      <c r="O26" s="9"/>
    </row>
    <row r="27" spans="1:15" x14ac:dyDescent="0.35">
      <c r="A27" s="30" t="s">
        <v>10</v>
      </c>
      <c r="B27" s="31"/>
      <c r="C27" s="32"/>
      <c r="D27" s="13">
        <f>SUM(D24:D26)</f>
        <v>103</v>
      </c>
      <c r="E27" s="14">
        <f>SUM(E24:E26)/3</f>
        <v>0.442</v>
      </c>
      <c r="F27" s="13">
        <f>SUM(F24:F26)</f>
        <v>11</v>
      </c>
      <c r="G27" s="14">
        <f>SUM(G24:G26)/3</f>
        <v>0.80566666666666664</v>
      </c>
      <c r="H27" s="13">
        <f>SUM(H24:H26)</f>
        <v>0</v>
      </c>
      <c r="I27" s="15">
        <f>SUM(I24:I26)/6</f>
        <v>0</v>
      </c>
      <c r="J27" s="16">
        <f>SUM(J24:J26)</f>
        <v>1</v>
      </c>
      <c r="K27" s="15">
        <f>SUM(K24:K26)/1</f>
        <v>1</v>
      </c>
      <c r="L27" s="16">
        <f>SUM(L24:L26)</f>
        <v>0</v>
      </c>
      <c r="M27" s="15"/>
      <c r="N27" s="21">
        <f>SUM(N24:N26)</f>
        <v>0</v>
      </c>
      <c r="O27" s="15"/>
    </row>
  </sheetData>
  <mergeCells count="24">
    <mergeCell ref="D1:O1"/>
    <mergeCell ref="D11:O11"/>
    <mergeCell ref="D2:E2"/>
    <mergeCell ref="F2:G2"/>
    <mergeCell ref="H2:I2"/>
    <mergeCell ref="J2:K2"/>
    <mergeCell ref="L2:M2"/>
    <mergeCell ref="N2:O2"/>
    <mergeCell ref="N22:O22"/>
    <mergeCell ref="A7:C7"/>
    <mergeCell ref="A17:C17"/>
    <mergeCell ref="A27:C27"/>
    <mergeCell ref="D22:E22"/>
    <mergeCell ref="F22:G22"/>
    <mergeCell ref="H22:I22"/>
    <mergeCell ref="J22:K22"/>
    <mergeCell ref="L22:M22"/>
    <mergeCell ref="D21:O21"/>
    <mergeCell ref="D12:E12"/>
    <mergeCell ref="F12:G12"/>
    <mergeCell ref="H12:I12"/>
    <mergeCell ref="J12:K12"/>
    <mergeCell ref="L12:M12"/>
    <mergeCell ref="N12:O1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A729C-4794-4DDA-83DA-5632A6F8FE33}">
  <dimension ref="A1:B6"/>
  <sheetViews>
    <sheetView workbookViewId="0">
      <selection activeCell="A6" sqref="A1:B6"/>
    </sheetView>
  </sheetViews>
  <sheetFormatPr defaultRowHeight="14.5" x14ac:dyDescent="0.35"/>
  <cols>
    <col min="1" max="1" width="11.81640625" customWidth="1"/>
    <col min="2" max="2" width="26.54296875" customWidth="1"/>
  </cols>
  <sheetData>
    <row r="1" spans="1:2" x14ac:dyDescent="0.35">
      <c r="A1" s="22" t="s">
        <v>11</v>
      </c>
      <c r="B1" s="22" t="s">
        <v>13</v>
      </c>
    </row>
    <row r="2" spans="1:2" x14ac:dyDescent="0.35">
      <c r="A2" s="23" t="s">
        <v>14</v>
      </c>
      <c r="B2" s="23" t="s">
        <v>16</v>
      </c>
    </row>
    <row r="3" spans="1:2" x14ac:dyDescent="0.35">
      <c r="A3" s="23" t="s">
        <v>15</v>
      </c>
      <c r="B3" s="23" t="s">
        <v>17</v>
      </c>
    </row>
    <row r="4" spans="1:2" x14ac:dyDescent="0.35">
      <c r="A4" s="23" t="s">
        <v>19</v>
      </c>
      <c r="B4" s="23" t="s">
        <v>18</v>
      </c>
    </row>
    <row r="6" spans="1:2" ht="49.25" customHeight="1" x14ac:dyDescent="0.35">
      <c r="A6" s="38" t="s">
        <v>20</v>
      </c>
      <c r="B6" s="38"/>
    </row>
  </sheetData>
  <mergeCells count="1">
    <mergeCell ref="A6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ED242-1E89-4009-A41B-6FC13435F5CB}">
  <dimension ref="A1:O25"/>
  <sheetViews>
    <sheetView zoomScale="80" zoomScaleNormal="80" workbookViewId="0">
      <selection activeCell="F36" sqref="F36"/>
    </sheetView>
  </sheetViews>
  <sheetFormatPr defaultRowHeight="14.5" x14ac:dyDescent="0.35"/>
  <cols>
    <col min="1" max="1" width="29.08984375" bestFit="1" customWidth="1"/>
    <col min="13" max="13" width="9.08984375" bestFit="1" customWidth="1"/>
  </cols>
  <sheetData>
    <row r="1" spans="1:15" x14ac:dyDescent="0.35">
      <c r="A1" s="17"/>
      <c r="B1" s="12"/>
      <c r="C1" s="18"/>
      <c r="D1" s="35" t="s">
        <v>0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</row>
    <row r="2" spans="1:15" x14ac:dyDescent="0.35">
      <c r="A2" s="4"/>
      <c r="C2" s="19"/>
      <c r="D2" s="39">
        <v>1</v>
      </c>
      <c r="E2" s="39"/>
      <c r="F2" s="39">
        <v>2</v>
      </c>
      <c r="G2" s="39"/>
      <c r="H2" s="39">
        <v>3</v>
      </c>
      <c r="I2" s="39"/>
      <c r="J2" s="39">
        <v>4</v>
      </c>
      <c r="K2" s="39"/>
      <c r="L2" s="39">
        <v>5</v>
      </c>
      <c r="M2" s="39"/>
      <c r="N2" s="39" t="s">
        <v>12</v>
      </c>
      <c r="O2" s="39"/>
    </row>
    <row r="3" spans="1:15" x14ac:dyDescent="0.35">
      <c r="A3" s="24" t="s">
        <v>1</v>
      </c>
      <c r="B3" s="24" t="s">
        <v>2</v>
      </c>
      <c r="C3" s="24" t="s">
        <v>11</v>
      </c>
      <c r="D3" s="2" t="s">
        <v>3</v>
      </c>
      <c r="E3" s="3" t="s">
        <v>4</v>
      </c>
      <c r="F3" s="2" t="s">
        <v>3</v>
      </c>
      <c r="G3" s="3" t="s">
        <v>4</v>
      </c>
      <c r="H3" s="2" t="s">
        <v>3</v>
      </c>
      <c r="I3" s="3" t="s">
        <v>4</v>
      </c>
      <c r="J3" s="2" t="s">
        <v>3</v>
      </c>
      <c r="K3" s="3" t="s">
        <v>4</v>
      </c>
      <c r="L3" s="2" t="s">
        <v>3</v>
      </c>
      <c r="M3" s="3" t="s">
        <v>4</v>
      </c>
      <c r="N3" s="2" t="s">
        <v>3</v>
      </c>
      <c r="O3" s="11" t="s">
        <v>4</v>
      </c>
    </row>
    <row r="4" spans="1:15" x14ac:dyDescent="0.35">
      <c r="A4" s="25" t="s">
        <v>24</v>
      </c>
      <c r="B4" s="25" t="s">
        <v>5</v>
      </c>
      <c r="C4" s="26" t="s">
        <v>8</v>
      </c>
      <c r="D4">
        <v>1385</v>
      </c>
      <c r="E4" s="9">
        <v>0.85399999999999998</v>
      </c>
      <c r="F4">
        <v>193</v>
      </c>
      <c r="G4" s="9">
        <v>0.90200000000000002</v>
      </c>
      <c r="H4">
        <v>5</v>
      </c>
      <c r="I4" s="9">
        <v>0.6</v>
      </c>
      <c r="J4">
        <v>0</v>
      </c>
      <c r="K4" s="9"/>
      <c r="L4">
        <v>1</v>
      </c>
      <c r="M4" s="10">
        <v>1</v>
      </c>
      <c r="N4" s="4">
        <v>0</v>
      </c>
      <c r="O4" s="10"/>
    </row>
    <row r="5" spans="1:15" x14ac:dyDescent="0.35">
      <c r="A5" s="25" t="s">
        <v>24</v>
      </c>
      <c r="B5" s="25" t="s">
        <v>5</v>
      </c>
      <c r="C5" s="26" t="s">
        <v>9</v>
      </c>
      <c r="D5">
        <v>1338</v>
      </c>
      <c r="E5" s="9">
        <v>0.79</v>
      </c>
      <c r="F5">
        <v>51</v>
      </c>
      <c r="G5" s="9">
        <v>0.745</v>
      </c>
      <c r="H5">
        <v>9</v>
      </c>
      <c r="I5" s="9">
        <v>0.44400000000000001</v>
      </c>
      <c r="J5">
        <v>1</v>
      </c>
      <c r="K5" s="8">
        <v>0</v>
      </c>
      <c r="L5">
        <v>0</v>
      </c>
      <c r="M5" s="8"/>
      <c r="N5" s="4">
        <v>0</v>
      </c>
      <c r="O5" s="8"/>
    </row>
    <row r="6" spans="1:15" x14ac:dyDescent="0.35">
      <c r="A6" s="25" t="s">
        <v>24</v>
      </c>
      <c r="B6" s="25" t="s">
        <v>5</v>
      </c>
      <c r="C6" s="26" t="s">
        <v>23</v>
      </c>
      <c r="D6">
        <v>2686</v>
      </c>
      <c r="E6" s="9">
        <v>0.82899999999999996</v>
      </c>
      <c r="F6">
        <v>283</v>
      </c>
      <c r="G6" s="9">
        <v>0.78100000000000003</v>
      </c>
      <c r="H6">
        <v>24</v>
      </c>
      <c r="I6" s="9">
        <v>0.5</v>
      </c>
      <c r="J6">
        <v>8</v>
      </c>
      <c r="K6" s="9">
        <v>0.75</v>
      </c>
      <c r="L6">
        <v>2</v>
      </c>
      <c r="M6" s="9">
        <v>0.5</v>
      </c>
      <c r="N6" s="4">
        <v>1</v>
      </c>
      <c r="O6" s="9">
        <v>0</v>
      </c>
    </row>
    <row r="7" spans="1:15" x14ac:dyDescent="0.35">
      <c r="A7" s="30" t="s">
        <v>10</v>
      </c>
      <c r="B7" s="31"/>
      <c r="C7" s="32"/>
      <c r="D7" s="13">
        <f>SUM(D4:D6)</f>
        <v>5409</v>
      </c>
      <c r="E7" s="14">
        <f>SUM(E4:E6)/3</f>
        <v>0.82433333333333325</v>
      </c>
      <c r="F7" s="13">
        <f>SUM(F4:F6)</f>
        <v>527</v>
      </c>
      <c r="G7" s="14">
        <f>SUM(G4:G6)/3</f>
        <v>0.80933333333333335</v>
      </c>
      <c r="H7" s="13">
        <f>SUM(H4:H6)</f>
        <v>38</v>
      </c>
      <c r="I7" s="15">
        <f>SUM(I4:I6)/3</f>
        <v>0.51466666666666672</v>
      </c>
      <c r="J7" s="16">
        <f>SUM(J4:J6)</f>
        <v>9</v>
      </c>
      <c r="K7" s="15">
        <f>SUM(K4:K6)/2</f>
        <v>0.375</v>
      </c>
      <c r="L7" s="16">
        <f>SUM(L4:L6)</f>
        <v>3</v>
      </c>
      <c r="M7" s="15">
        <f>SUM(M4:M6)/2</f>
        <v>0.75</v>
      </c>
      <c r="N7" s="21">
        <f>SUM(N4:N6)</f>
        <v>1</v>
      </c>
      <c r="O7" s="15">
        <f>SUM(O4:O6)/1</f>
        <v>0</v>
      </c>
    </row>
    <row r="10" spans="1:15" x14ac:dyDescent="0.35">
      <c r="A10" s="17"/>
      <c r="B10" s="12"/>
      <c r="C10" s="18"/>
      <c r="D10" s="35" t="s">
        <v>0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7"/>
    </row>
    <row r="11" spans="1:15" x14ac:dyDescent="0.35">
      <c r="A11" s="4"/>
      <c r="C11" s="19"/>
      <c r="D11" s="39">
        <v>1</v>
      </c>
      <c r="E11" s="39"/>
      <c r="F11" s="39">
        <v>2</v>
      </c>
      <c r="G11" s="39"/>
      <c r="H11" s="39">
        <v>3</v>
      </c>
      <c r="I11" s="39"/>
      <c r="J11" s="39">
        <v>4</v>
      </c>
      <c r="K11" s="39"/>
      <c r="L11" s="39">
        <v>5</v>
      </c>
      <c r="M11" s="39"/>
      <c r="N11" s="39" t="s">
        <v>12</v>
      </c>
      <c r="O11" s="39"/>
    </row>
    <row r="12" spans="1:15" x14ac:dyDescent="0.35">
      <c r="A12" s="24" t="s">
        <v>1</v>
      </c>
      <c r="B12" s="24" t="s">
        <v>2</v>
      </c>
      <c r="C12" s="24" t="s">
        <v>11</v>
      </c>
      <c r="D12" s="2" t="s">
        <v>3</v>
      </c>
      <c r="E12" s="3" t="s">
        <v>4</v>
      </c>
      <c r="F12" s="2" t="s">
        <v>3</v>
      </c>
      <c r="G12" s="3" t="s">
        <v>4</v>
      </c>
      <c r="H12" s="2" t="s">
        <v>3</v>
      </c>
      <c r="I12" s="3" t="s">
        <v>4</v>
      </c>
      <c r="J12" s="2" t="s">
        <v>3</v>
      </c>
      <c r="K12" s="3" t="s">
        <v>4</v>
      </c>
      <c r="L12" s="2" t="s">
        <v>3</v>
      </c>
      <c r="M12" s="3" t="s">
        <v>4</v>
      </c>
      <c r="N12" s="2" t="s">
        <v>3</v>
      </c>
      <c r="O12" s="11" t="s">
        <v>4</v>
      </c>
    </row>
    <row r="13" spans="1:15" x14ac:dyDescent="0.35">
      <c r="A13" s="25" t="s">
        <v>24</v>
      </c>
      <c r="B13" s="25" t="s">
        <v>6</v>
      </c>
      <c r="C13" s="26" t="s">
        <v>8</v>
      </c>
      <c r="D13">
        <v>1839</v>
      </c>
      <c r="E13" s="9">
        <v>0.80700000000000005</v>
      </c>
      <c r="F13">
        <v>181</v>
      </c>
      <c r="G13" s="9">
        <v>0.76900000000000002</v>
      </c>
      <c r="H13">
        <v>8</v>
      </c>
      <c r="I13" s="9">
        <v>0.75</v>
      </c>
      <c r="J13">
        <v>1</v>
      </c>
      <c r="K13" s="9">
        <v>0</v>
      </c>
      <c r="L13">
        <v>0</v>
      </c>
      <c r="M13" s="10"/>
      <c r="N13" s="4">
        <v>0</v>
      </c>
      <c r="O13" s="10"/>
    </row>
    <row r="14" spans="1:15" x14ac:dyDescent="0.35">
      <c r="A14" s="25" t="s">
        <v>24</v>
      </c>
      <c r="B14" s="25" t="s">
        <v>6</v>
      </c>
      <c r="C14" s="26" t="s">
        <v>9</v>
      </c>
      <c r="D14">
        <v>1552</v>
      </c>
      <c r="E14" s="9">
        <v>0.79</v>
      </c>
      <c r="F14">
        <v>44</v>
      </c>
      <c r="G14" s="9">
        <v>0.65900000000000003</v>
      </c>
      <c r="H14">
        <v>8</v>
      </c>
      <c r="I14" s="9">
        <v>0.5</v>
      </c>
      <c r="J14">
        <v>2</v>
      </c>
      <c r="K14" s="27">
        <v>0</v>
      </c>
      <c r="L14">
        <v>3</v>
      </c>
      <c r="M14" s="27">
        <v>0.33</v>
      </c>
      <c r="N14" s="4">
        <v>0</v>
      </c>
      <c r="O14" s="8"/>
    </row>
    <row r="15" spans="1:15" x14ac:dyDescent="0.35">
      <c r="A15" s="25" t="s">
        <v>24</v>
      </c>
      <c r="B15" s="25" t="s">
        <v>6</v>
      </c>
      <c r="C15" s="26" t="s">
        <v>23</v>
      </c>
      <c r="D15">
        <v>3368</v>
      </c>
      <c r="E15" s="9">
        <v>0.77800000000000002</v>
      </c>
      <c r="F15">
        <v>339</v>
      </c>
      <c r="G15" s="9">
        <v>0.72299999999999998</v>
      </c>
      <c r="H15">
        <v>48</v>
      </c>
      <c r="I15" s="9">
        <v>0.39600000000000002</v>
      </c>
      <c r="J15">
        <v>15</v>
      </c>
      <c r="K15" s="9">
        <v>0.4</v>
      </c>
      <c r="L15">
        <v>3</v>
      </c>
      <c r="M15" s="9">
        <v>0.66700000000000004</v>
      </c>
      <c r="N15" s="4">
        <v>4</v>
      </c>
      <c r="O15" s="9">
        <v>0.75</v>
      </c>
    </row>
    <row r="16" spans="1:15" x14ac:dyDescent="0.35">
      <c r="A16" s="30" t="s">
        <v>10</v>
      </c>
      <c r="B16" s="31"/>
      <c r="C16" s="32"/>
      <c r="D16" s="13">
        <f>SUM(D13:D15)</f>
        <v>6759</v>
      </c>
      <c r="E16" s="14">
        <f>SUM(E13:E15)/3</f>
        <v>0.79166666666666663</v>
      </c>
      <c r="F16" s="13">
        <f>SUM(F13:F15)</f>
        <v>564</v>
      </c>
      <c r="G16" s="14">
        <f>SUM(G13:G15)/3</f>
        <v>0.71699999999999997</v>
      </c>
      <c r="H16" s="13">
        <f>SUM(H13:H15)</f>
        <v>64</v>
      </c>
      <c r="I16" s="15">
        <f>SUM(I13:I15)/3</f>
        <v>0.54866666666666664</v>
      </c>
      <c r="J16" s="16">
        <f>SUM(J13:J15)</f>
        <v>18</v>
      </c>
      <c r="K16" s="15">
        <f>SUM(K13:K15)/3</f>
        <v>0.13333333333333333</v>
      </c>
      <c r="L16" s="16">
        <f>SUM(L13:L15)</f>
        <v>6</v>
      </c>
      <c r="M16" s="15">
        <f>SUM(M13:M15)/2</f>
        <v>0.49850000000000005</v>
      </c>
      <c r="N16" s="21">
        <f>SUM(N13:N15)</f>
        <v>4</v>
      </c>
      <c r="O16" s="15">
        <f>SUM(O13:O15)/1</f>
        <v>0.75</v>
      </c>
    </row>
    <row r="19" spans="1:15" x14ac:dyDescent="0.35">
      <c r="A19" s="17"/>
      <c r="B19" s="12"/>
      <c r="C19" s="18"/>
      <c r="D19" s="35" t="s">
        <v>0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</row>
    <row r="20" spans="1:15" x14ac:dyDescent="0.35">
      <c r="A20" s="4"/>
      <c r="C20" s="19"/>
      <c r="D20" s="39">
        <v>1</v>
      </c>
      <c r="E20" s="39"/>
      <c r="F20" s="39">
        <v>2</v>
      </c>
      <c r="G20" s="39"/>
      <c r="H20" s="39">
        <v>3</v>
      </c>
      <c r="I20" s="39"/>
      <c r="J20" s="39">
        <v>4</v>
      </c>
      <c r="K20" s="39"/>
      <c r="L20" s="39">
        <v>5</v>
      </c>
      <c r="M20" s="39"/>
      <c r="N20" s="39" t="s">
        <v>12</v>
      </c>
      <c r="O20" s="39"/>
    </row>
    <row r="21" spans="1:15" x14ac:dyDescent="0.35">
      <c r="A21" s="24" t="s">
        <v>1</v>
      </c>
      <c r="B21" s="24" t="s">
        <v>2</v>
      </c>
      <c r="C21" s="24" t="s">
        <v>11</v>
      </c>
      <c r="D21" s="2" t="s">
        <v>3</v>
      </c>
      <c r="E21" s="3" t="s">
        <v>4</v>
      </c>
      <c r="F21" s="2" t="s">
        <v>3</v>
      </c>
      <c r="G21" s="3" t="s">
        <v>4</v>
      </c>
      <c r="H21" s="2" t="s">
        <v>3</v>
      </c>
      <c r="I21" s="3" t="s">
        <v>4</v>
      </c>
      <c r="J21" s="2" t="s">
        <v>3</v>
      </c>
      <c r="K21" s="3" t="s">
        <v>4</v>
      </c>
      <c r="L21" s="2" t="s">
        <v>3</v>
      </c>
      <c r="M21" s="3" t="s">
        <v>4</v>
      </c>
      <c r="N21" s="2" t="s">
        <v>3</v>
      </c>
      <c r="O21" s="11" t="s">
        <v>4</v>
      </c>
    </row>
    <row r="22" spans="1:15" x14ac:dyDescent="0.35">
      <c r="A22" s="25" t="s">
        <v>24</v>
      </c>
      <c r="B22" s="25" t="s">
        <v>7</v>
      </c>
      <c r="C22" s="26" t="s">
        <v>8</v>
      </c>
      <c r="D22">
        <v>452</v>
      </c>
      <c r="E22" s="9">
        <v>0.70599999999999996</v>
      </c>
      <c r="F22">
        <v>29</v>
      </c>
      <c r="G22" s="9">
        <v>0.69</v>
      </c>
      <c r="H22">
        <v>3</v>
      </c>
      <c r="I22" s="9">
        <v>0.66700000000000004</v>
      </c>
      <c r="J22">
        <v>0</v>
      </c>
      <c r="K22" s="9"/>
      <c r="L22">
        <v>1</v>
      </c>
      <c r="M22" s="9">
        <v>0</v>
      </c>
      <c r="N22" s="4">
        <v>0</v>
      </c>
      <c r="O22" s="10"/>
    </row>
    <row r="23" spans="1:15" x14ac:dyDescent="0.35">
      <c r="A23" s="25" t="s">
        <v>24</v>
      </c>
      <c r="B23" s="25" t="s">
        <v>7</v>
      </c>
      <c r="C23" s="26" t="s">
        <v>9</v>
      </c>
      <c r="D23">
        <v>107</v>
      </c>
      <c r="E23" s="9">
        <v>0.66400000000000003</v>
      </c>
      <c r="F23">
        <v>3</v>
      </c>
      <c r="G23" s="9">
        <v>1</v>
      </c>
      <c r="H23">
        <v>0</v>
      </c>
      <c r="I23" s="9"/>
      <c r="J23">
        <v>0</v>
      </c>
      <c r="K23" s="8"/>
      <c r="L23">
        <v>0</v>
      </c>
      <c r="M23" s="8"/>
      <c r="N23" s="4">
        <v>1</v>
      </c>
      <c r="O23" s="27">
        <v>1</v>
      </c>
    </row>
    <row r="24" spans="1:15" x14ac:dyDescent="0.35">
      <c r="A24" s="25" t="s">
        <v>24</v>
      </c>
      <c r="B24" s="25" t="s">
        <v>7</v>
      </c>
      <c r="C24" s="26" t="s">
        <v>23</v>
      </c>
      <c r="D24">
        <v>287</v>
      </c>
      <c r="E24" s="9">
        <v>0.63400000000000001</v>
      </c>
      <c r="F24">
        <v>20</v>
      </c>
      <c r="G24" s="9">
        <v>0.3</v>
      </c>
      <c r="H24">
        <v>2</v>
      </c>
      <c r="I24" s="9">
        <v>0.5</v>
      </c>
      <c r="J24">
        <v>0</v>
      </c>
      <c r="K24" s="9"/>
      <c r="L24">
        <v>0</v>
      </c>
      <c r="M24" s="9"/>
      <c r="N24" s="4">
        <v>0</v>
      </c>
      <c r="O24" s="9"/>
    </row>
    <row r="25" spans="1:15" x14ac:dyDescent="0.35">
      <c r="A25" s="30" t="s">
        <v>10</v>
      </c>
      <c r="B25" s="31"/>
      <c r="C25" s="32"/>
      <c r="D25" s="13">
        <f>SUM(D22:D24)</f>
        <v>846</v>
      </c>
      <c r="E25" s="14">
        <f>SUM(E22:E24)/3</f>
        <v>0.66800000000000004</v>
      </c>
      <c r="F25" s="13">
        <f>SUM(F22:F24)</f>
        <v>52</v>
      </c>
      <c r="G25" s="14">
        <f>SUM(G22:G24)/3</f>
        <v>0.66333333333333333</v>
      </c>
      <c r="H25" s="13">
        <f>SUM(H22:H24)</f>
        <v>5</v>
      </c>
      <c r="I25" s="15">
        <f>SUM(I22:I24)/2</f>
        <v>0.58350000000000002</v>
      </c>
      <c r="J25" s="16">
        <v>0</v>
      </c>
      <c r="K25" s="15">
        <f>SUM(K22:K24)/2</f>
        <v>0</v>
      </c>
      <c r="L25" s="16">
        <f>SUM(L22:L24)</f>
        <v>1</v>
      </c>
      <c r="M25" s="15">
        <f>SUM(M22:M24)/2</f>
        <v>0</v>
      </c>
      <c r="N25" s="21">
        <f>SUM(N22:N24)</f>
        <v>1</v>
      </c>
      <c r="O25" s="15">
        <f>SUM(O22:O24)/2</f>
        <v>0.5</v>
      </c>
    </row>
  </sheetData>
  <mergeCells count="24">
    <mergeCell ref="A25:C25"/>
    <mergeCell ref="A16:C16"/>
    <mergeCell ref="D19:O19"/>
    <mergeCell ref="D20:E20"/>
    <mergeCell ref="F20:G20"/>
    <mergeCell ref="H20:I20"/>
    <mergeCell ref="J20:K20"/>
    <mergeCell ref="L20:M20"/>
    <mergeCell ref="N20:O20"/>
    <mergeCell ref="D10:O10"/>
    <mergeCell ref="D11:E11"/>
    <mergeCell ref="F11:G11"/>
    <mergeCell ref="H11:I11"/>
    <mergeCell ref="J11:K11"/>
    <mergeCell ref="L11:M11"/>
    <mergeCell ref="N11:O11"/>
    <mergeCell ref="A7:C7"/>
    <mergeCell ref="D1:O1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ignoredErrors>
    <ignoredError sqref="E7 H7 E16 G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88062-AFF3-4AF2-A008-12246B634FFC}">
  <dimension ref="A1:B6"/>
  <sheetViews>
    <sheetView tabSelected="1" workbookViewId="0">
      <selection activeCell="L18" sqref="L18"/>
    </sheetView>
  </sheetViews>
  <sheetFormatPr defaultRowHeight="14.5" x14ac:dyDescent="0.35"/>
  <cols>
    <col min="1" max="1" width="12.08984375" customWidth="1"/>
    <col min="2" max="2" width="22" customWidth="1"/>
  </cols>
  <sheetData>
    <row r="1" spans="1:2" x14ac:dyDescent="0.35">
      <c r="A1" s="22" t="s">
        <v>11</v>
      </c>
      <c r="B1" s="22" t="s">
        <v>13</v>
      </c>
    </row>
    <row r="2" spans="1:2" x14ac:dyDescent="0.35">
      <c r="A2" s="23" t="s">
        <v>14</v>
      </c>
      <c r="B2" s="23" t="s">
        <v>16</v>
      </c>
    </row>
    <row r="3" spans="1:2" x14ac:dyDescent="0.35">
      <c r="A3" s="23" t="s">
        <v>15</v>
      </c>
      <c r="B3" s="23" t="s">
        <v>17</v>
      </c>
    </row>
    <row r="4" spans="1:2" x14ac:dyDescent="0.35">
      <c r="A4" s="23" t="s">
        <v>25</v>
      </c>
      <c r="B4" s="23" t="s">
        <v>18</v>
      </c>
    </row>
    <row r="6" spans="1:2" x14ac:dyDescent="0.35">
      <c r="A6" s="38"/>
      <c r="B6" s="38"/>
    </row>
  </sheetData>
  <mergeCells count="1">
    <mergeCell ref="A6:B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614EDF9F6A814F97044BBFE96F8881" ma:contentTypeVersion="18" ma:contentTypeDescription="Create a new document." ma:contentTypeScope="" ma:versionID="1fb9f93b7ac7c71c767ce1b8511d3ab0">
  <xsd:schema xmlns:xsd="http://www.w3.org/2001/XMLSchema" xmlns:xs="http://www.w3.org/2001/XMLSchema" xmlns:p="http://schemas.microsoft.com/office/2006/metadata/properties" xmlns:ns2="169d34e0-e3c6-438c-afd4-cc9c21471bf0" xmlns:ns3="47ac188a-5786-4896-a779-c3ca6eeafed3" targetNamespace="http://schemas.microsoft.com/office/2006/metadata/properties" ma:root="true" ma:fieldsID="9bf3a972d544ad4866a2ccd5c9678524" ns2:_="" ns3:_="">
    <xsd:import namespace="169d34e0-e3c6-438c-afd4-cc9c21471bf0"/>
    <xsd:import namespace="47ac188a-5786-4896-a779-c3ca6eeafe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34e0-e3c6-438c-afd4-cc9c21471b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10e979b-aa80-451d-8e80-ebb5d990af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c188a-5786-4896-a779-c3ca6eeafe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882f91-5389-4532-9e6e-eb7be547275d}" ma:internalName="TaxCatchAll" ma:showField="CatchAllData" ma:web="47ac188a-5786-4896-a779-c3ca6eeafe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9d34e0-e3c6-438c-afd4-cc9c21471bf0">
      <Terms xmlns="http://schemas.microsoft.com/office/infopath/2007/PartnerControls"/>
    </lcf76f155ced4ddcb4097134ff3c332f>
    <TaxCatchAll xmlns="47ac188a-5786-4896-a779-c3ca6eeafed3" xsi:nil="true"/>
  </documentManagement>
</p:properties>
</file>

<file path=customXml/itemProps1.xml><?xml version="1.0" encoding="utf-8"?>
<ds:datastoreItem xmlns:ds="http://schemas.openxmlformats.org/officeDocument/2006/customXml" ds:itemID="{0B8E3703-036B-48B5-816E-71FE71D09200}"/>
</file>

<file path=customXml/itemProps2.xml><?xml version="1.0" encoding="utf-8"?>
<ds:datastoreItem xmlns:ds="http://schemas.openxmlformats.org/officeDocument/2006/customXml" ds:itemID="{99FD21E2-1900-4812-AEAD-304BE85C3D4A}"/>
</file>

<file path=customXml/itemProps3.xml><?xml version="1.0" encoding="utf-8"?>
<ds:datastoreItem xmlns:ds="http://schemas.openxmlformats.org/officeDocument/2006/customXml" ds:itemID="{17628F0F-EE14-42D3-A836-CF4085C413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AoN Resit Data</vt:lpstr>
      <vt:lpstr>AoN Period Dates</vt:lpstr>
      <vt:lpstr> Comms Resit Data</vt:lpstr>
      <vt:lpstr>Comms Period Dates</vt:lpstr>
    </vt:vector>
  </TitlesOfParts>
  <Company>WJEC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Davies, Naomi</dc:creator>
  <cp:lastModifiedBy>Maricel Samson</cp:lastModifiedBy>
  <dcterms:created xsi:type="dcterms:W3CDTF">2025-01-07T16:14:45Z</dcterms:created>
  <dcterms:modified xsi:type="dcterms:W3CDTF">2025-01-29T10:02:54Z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0x010100A7614EDF9F6A814F97044BBFE96F8881</vt:lpwstr>
  </property>
</Properties>
</file>